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01"/>
  <workbookPr defaultThemeVersion="124226"/>
  <mc:AlternateContent xmlns:mc="http://schemas.openxmlformats.org/markup-compatibility/2006">
    <mc:Choice Requires="x15">
      <x15ac:absPath xmlns:x15ac="http://schemas.microsoft.com/office/spreadsheetml/2010/11/ac" url="C:\Users\StavE\Desktop\"/>
    </mc:Choice>
  </mc:AlternateContent>
  <xr:revisionPtr revIDLastSave="0" documentId="8_{49E7BA74-D1AB-4104-9BB9-D8593CA4CA51}" xr6:coauthVersionLast="36" xr6:coauthVersionMax="36" xr10:uidLastSave="{00000000-0000-0000-0000-000000000000}"/>
  <bookViews>
    <workbookView xWindow="0" yWindow="255" windowWidth="19320" windowHeight="7815" tabRatio="634" activeTab="2" xr2:uid="{00000000-000D-0000-FFFF-FFFF00000000}"/>
  </bookViews>
  <sheets>
    <sheet name="תנאי-סף" sheetId="1" r:id="rId1"/>
    <sheet name="איכות" sheetId="6" r:id="rId2"/>
    <sheet name="מחיר וסיכום" sheetId="8" r:id="rId3"/>
    <sheet name="Sheet1" sheetId="7" state="hidden" r:id="rId4"/>
  </sheets>
  <definedNames>
    <definedName name="_Ref173487267" localSheetId="0">'תנאי-סף'!#REF!</definedName>
    <definedName name="_Ref179538436" localSheetId="0">'תנאי-סף'!$C$16</definedName>
    <definedName name="_Ref263083897" localSheetId="0">'תנאי-סף'!$C$5</definedName>
    <definedName name="_Ref274737718" localSheetId="0">'תנאי-סף'!$C$6</definedName>
    <definedName name="_Ref274737979" localSheetId="0">'תנאי-סף'!#REF!</definedName>
    <definedName name="_Ref295727242" localSheetId="0">'תנאי-סף'!$C$7</definedName>
    <definedName name="_Ref297537484" localSheetId="0">'תנאי-סף'!#REF!</definedName>
    <definedName name="_Ref297537502" localSheetId="0">'תנאי-סף'!#REF!</definedName>
    <definedName name="_Ref299015948" localSheetId="0">'תנאי-סף'!#REF!</definedName>
    <definedName name="_Ref299441922" localSheetId="0">'תנאי-סף'!$C$9</definedName>
    <definedName name="_Ref299445146" localSheetId="0">'תנאי-סף'!#REF!</definedName>
    <definedName name="_Ref299615356" localSheetId="0">'תנאי-סף'!#REF!</definedName>
    <definedName name="_Ref299617500" localSheetId="0">'תנאי-סף'!#REF!</definedName>
    <definedName name="_Ref304923103" localSheetId="0">'תנאי-סף'!$C$6</definedName>
    <definedName name="_Ref304980088" localSheetId="0">'תנאי-סף'!#REF!</definedName>
    <definedName name="_Ref306772740" localSheetId="0">'תנאי-סף'!#REF!</definedName>
    <definedName name="_Ref329872137" localSheetId="0">'תנאי-סף'!$C$10</definedName>
    <definedName name="_Ref519780018" localSheetId="0">'תנאי-סף'!$C$9</definedName>
    <definedName name="_xlnm.Print_Area" localSheetId="0">'תנאי-סף'!$A$1:$I$21</definedName>
  </definedNames>
  <calcPr calcId="191029"/>
</workbook>
</file>

<file path=xl/calcChain.xml><?xml version="1.0" encoding="utf-8"?>
<calcChain xmlns="http://schemas.openxmlformats.org/spreadsheetml/2006/main">
  <c r="B14" i="8" l="1"/>
  <c r="E13" i="8"/>
  <c r="D13" i="8"/>
  <c r="G12" i="8"/>
  <c r="E12" i="8"/>
  <c r="H4" i="8"/>
  <c r="H13" i="8" s="1"/>
  <c r="G4" i="8"/>
  <c r="G13" i="8" s="1"/>
  <c r="G14" i="8" s="1"/>
  <c r="F4" i="8"/>
  <c r="F13" i="8" s="1"/>
  <c r="E4" i="8"/>
  <c r="D4" i="8"/>
  <c r="E14" i="8" l="1"/>
  <c r="E6" i="6"/>
  <c r="O5" i="6"/>
  <c r="M5" i="6"/>
  <c r="L6" i="6" s="1"/>
  <c r="L7" i="6" s="1"/>
  <c r="K5" i="6"/>
  <c r="I5" i="6"/>
  <c r="G5" i="6"/>
  <c r="O4" i="6"/>
  <c r="N6" i="6" s="1"/>
  <c r="N7" i="6" s="1"/>
  <c r="M4" i="6"/>
  <c r="K4" i="6"/>
  <c r="J6" i="6" s="1"/>
  <c r="I4" i="6"/>
  <c r="G4" i="6"/>
  <c r="H8" i="1"/>
  <c r="G8" i="1"/>
  <c r="F8" i="1"/>
  <c r="E8" i="1"/>
  <c r="D8" i="1"/>
  <c r="H4" i="1"/>
  <c r="H13" i="1" s="1"/>
  <c r="G4" i="1"/>
  <c r="G13" i="1" s="1"/>
  <c r="F4" i="1"/>
  <c r="E4" i="1"/>
  <c r="D4" i="1"/>
  <c r="D13" i="1" s="1"/>
  <c r="E13" i="1" l="1"/>
  <c r="H6" i="6"/>
  <c r="F13" i="1"/>
  <c r="F6" i="6"/>
  <c r="D12" i="8" s="1"/>
  <c r="D14" i="8" s="1"/>
  <c r="F12" i="8"/>
  <c r="F14" i="8" s="1"/>
  <c r="H7" i="6"/>
  <c r="H12" i="8"/>
  <c r="H14" i="8" s="1"/>
  <c r="J7" i="6"/>
  <c r="F7" i="6" l="1"/>
  <c r="H15" i="8"/>
  <c r="F15" i="8"/>
  <c r="D15" i="8"/>
  <c r="G15" i="8"/>
  <c r="E15" i="8"/>
</calcChain>
</file>

<file path=xl/sharedStrings.xml><?xml version="1.0" encoding="utf-8"?>
<sst xmlns="http://schemas.openxmlformats.org/spreadsheetml/2006/main" count="54" uniqueCount="45">
  <si>
    <t>ל.ר.</t>
  </si>
  <si>
    <t>$</t>
  </si>
  <si>
    <t>X</t>
  </si>
  <si>
    <t>V</t>
  </si>
  <si>
    <t xml:space="preserve">עומד בכל תנאי-הסף </t>
  </si>
  <si>
    <t>מס' סעיף</t>
  </si>
  <si>
    <t>תיאור התנאי</t>
  </si>
  <si>
    <t>תנאי סף מנהליים</t>
  </si>
  <si>
    <t>משקל</t>
  </si>
  <si>
    <t>קריטריון</t>
  </si>
  <si>
    <t>משקל בציון האיכות</t>
  </si>
  <si>
    <t>ציון כולל לפרמטר</t>
  </si>
  <si>
    <t>מעבר סף איכות</t>
  </si>
  <si>
    <t>סה"כ ציון איכות</t>
  </si>
  <si>
    <t>הצעת המחיר</t>
  </si>
  <si>
    <t>ציון מחיר מנורמל</t>
  </si>
  <si>
    <t>ציון איכות</t>
  </si>
  <si>
    <t>ציון מחיר</t>
  </si>
  <si>
    <t>סה"כ ציון</t>
  </si>
  <si>
    <t>מחיר</t>
  </si>
  <si>
    <t>שקלול ציונים סופיים</t>
  </si>
  <si>
    <t>רכיב</t>
  </si>
  <si>
    <t>דירוג המציעים</t>
  </si>
  <si>
    <t>ניסיון קודם של המפיק בהפקת אירועים מוסיקאליים מרובי הופעות</t>
  </si>
  <si>
    <t>תנאי סף מקצועיים</t>
  </si>
  <si>
    <t>מספר הפקות</t>
  </si>
  <si>
    <t>5</t>
  </si>
  <si>
    <t>5.2</t>
  </si>
  <si>
    <t>10.6.1</t>
  </si>
  <si>
    <t>10.6.2</t>
  </si>
  <si>
    <t xml:space="preserve">ניסיון קודם של המפיק בהפקת מופעים אקוסטיים </t>
  </si>
  <si>
    <t>5.1.2</t>
  </si>
  <si>
    <t>5.1.3</t>
  </si>
  <si>
    <t>5.1.1</t>
  </si>
  <si>
    <t xml:space="preserve"> ככל שחלה על המציע חובת רישום, על פי דין, בישראל, עליו להיות רשום כדין.</t>
  </si>
  <si>
    <t>המציע עומד בדרישות תקנה 6(א) לתקנות חובת המכרזים, התשנ"ג- 1993 (להלן: "תקנות חובת המכרזים") ובכלל זה מחזיק בכל האישורים הנדרשים לפי חוק עסקאות גופים ציבוריים, התשל"ו-  1976 (להלן: "חוק עסקאות גופים ציבוריים"), כשהם תקפים.</t>
  </si>
  <si>
    <t>למציע אין מניעה, לפי כל דין או הסכם שהוא צד לו, להשתתפות במכרז ואין, לפי שיקול דעתו הבלעדי והמוחלט של המזמין, אפשרות כלשהי לקיומו של ניגוד עניינים, ישיר או עקיף, בין ענייני המציע, בעלי השליטה בו, נושאי המשרה שלו או הפועלים מטעמו, לבין ענייני המזמין או מתן השירותים.</t>
  </si>
  <si>
    <t>5.2.1</t>
  </si>
  <si>
    <t>5.2.2</t>
  </si>
  <si>
    <t xml:space="preserve">המציע הפיק 3 מופעים מוסיקאליים לפחות במהלך 7 השנים האחרונות (כלומר, מאז 2017). 
"מופע מוסיקאלי" בסעיף זה משמעו: מופע בתחום המוסיקה שבוצע מול קהל של 200 איש לפחות, באולם סגור וכלל ביצוע חי של הרכבים מוסיקאליים מקצועיים. </t>
  </si>
  <si>
    <t xml:space="preserve">על המפיק המוצע מטעמו של המציע לעמוד בכל הדרישות הבאות במצטבר: </t>
  </si>
  <si>
    <t>5.2.2.2</t>
  </si>
  <si>
    <t>5.2.2.1</t>
  </si>
  <si>
    <t xml:space="preserve">	שימש כמפיק בהפקה של לפחות 3 מופעים אקוסטיים מאז שנת 2017, כאשר לפחות אחד מהם הוא של מוסיקה אמנותית ישראלית. 
"מופע אקוסטי" משמעו: מופע חי ללא הגברה אלקטרונית שהתקיים באולם סגור, מול קהל של 100 איש לפחות, ושמרבית הביצועים בו בוצעו ע"י הרכבים מוסיקאליים מקצועיים כגון תזמורות, הרכבים קאמריים, סולנים ומקהלות. </t>
  </si>
  <si>
    <t xml:space="preserve">	שימש כמפיק של לפחות "אירוע מוסיקאלי מרובה מופעים" אחד מאז שנת 2017.
"אירוע מוסיקאלי מרובה מופעים" משמעו: אירוע העונה על כל הדרישות הבאות במצטבר:
•	אירוע הכולל לפחות 3 מופעים מוסיקאליים, כהגדרתם בסעיף 5.2.1, כל אחד מהם בעל תכנית אמנותית שונה.
•	האירוע התקיים במשך לפחות שלושה ימים, כאשר לפחות 2 מופעים מוסיקאליים (בעלי תכניות אמנותיות שונות) התקיימו באותו יום, ב-2 אולמות שונים. אין מניעה שההופעות יתקיימו בעיר אחת או במספר ערים שונות.</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</si>
</sst>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quot;₪&quot;\ #,##0"/>
  </numFmts>
  <fonts count="23" x14ac:knownFonts="1">
    <font>
      <sz val="11"/>
      <color theme="1"/>
      <name val="Arial"/>
      <family val="2"/>
      <charset val="177"/>
      <scheme val="minor"/>
    </font>
    <font>
      <b/>
      <sz val="12"/>
      <color theme="1"/>
      <name val="David"/>
      <family val="2"/>
      <charset val="177"/>
    </font>
    <font>
      <sz val="11"/>
      <color theme="1"/>
      <name val="Times New Roman"/>
      <family val="1"/>
      <scheme val="major"/>
    </font>
    <font>
      <b/>
      <sz val="13"/>
      <color theme="1"/>
      <name val="Times New Roman"/>
      <family val="1"/>
      <scheme val="major"/>
    </font>
    <font>
      <b/>
      <sz val="13"/>
      <color theme="1"/>
      <name val="David"/>
      <family val="2"/>
      <charset val="177"/>
    </font>
    <font>
      <sz val="13"/>
      <color theme="1"/>
      <name val="Arial"/>
      <family val="2"/>
      <charset val="177"/>
      <scheme val="minor"/>
    </font>
    <font>
      <b/>
      <sz val="14"/>
      <color theme="1"/>
      <name val="David"/>
      <family val="2"/>
      <charset val="177"/>
    </font>
    <font>
      <sz val="12"/>
      <color theme="1"/>
      <name val="David"/>
      <family val="2"/>
      <charset val="177"/>
    </font>
    <font>
      <b/>
      <sz val="11"/>
      <color theme="1"/>
      <name val="David"/>
      <family val="2"/>
      <charset val="177"/>
    </font>
    <font>
      <b/>
      <sz val="15"/>
      <color theme="1"/>
      <name val="David"/>
      <family val="2"/>
      <charset val="177"/>
    </font>
    <font>
      <sz val="11"/>
      <color theme="1"/>
      <name val="Arial"/>
      <family val="2"/>
      <charset val="177"/>
      <scheme val="minor"/>
    </font>
    <font>
      <b/>
      <sz val="15"/>
      <color theme="1"/>
      <name val="Times New Roman"/>
      <family val="1"/>
      <scheme val="major"/>
    </font>
    <font>
      <b/>
      <sz val="11"/>
      <color theme="1"/>
      <name val="Arial"/>
      <family val="2"/>
      <scheme val="minor"/>
    </font>
    <font>
      <sz val="11"/>
      <color theme="1"/>
      <name val="Arial"/>
      <family val="2"/>
      <scheme val="minor"/>
    </font>
    <font>
      <b/>
      <sz val="14"/>
      <name val="Arial"/>
      <family val="2"/>
    </font>
    <font>
      <b/>
      <sz val="12"/>
      <name val="Arial"/>
      <family val="2"/>
    </font>
    <font>
      <b/>
      <sz val="11"/>
      <name val="Arial"/>
      <family val="2"/>
    </font>
    <font>
      <b/>
      <sz val="13"/>
      <color theme="0"/>
      <name val="Arial"/>
      <family val="2"/>
      <charset val="177"/>
    </font>
    <font>
      <b/>
      <sz val="12"/>
      <name val="Arial"/>
      <family val="2"/>
      <charset val="177"/>
    </font>
    <font>
      <b/>
      <sz val="12"/>
      <color theme="1"/>
      <name val="Arial"/>
      <family val="2"/>
      <charset val="177"/>
      <scheme val="minor"/>
    </font>
    <font>
      <b/>
      <sz val="11"/>
      <color theme="0"/>
      <name val="Arial"/>
      <family val="2"/>
      <scheme val="minor"/>
    </font>
    <font>
      <b/>
      <sz val="15"/>
      <color theme="0"/>
      <name val="David"/>
      <family val="2"/>
      <charset val="177"/>
    </font>
    <font>
      <b/>
      <sz val="12"/>
      <color theme="1"/>
      <name val="David"/>
      <family val="2"/>
    </font>
  </fonts>
  <fills count="23">
    <fill>
      <patternFill patternType="none"/>
    </fill>
    <fill>
      <patternFill patternType="gray125"/>
    </fill>
    <fill>
      <patternFill patternType="solid">
        <fgColor theme="9" tint="0.39997558519241921"/>
        <bgColor indexed="64"/>
      </patternFill>
    </fill>
    <fill>
      <patternFill patternType="solid">
        <fgColor theme="9"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4" tint="0.59999389629810485"/>
        <bgColor indexed="64"/>
      </patternFill>
    </fill>
    <fill>
      <patternFill patternType="solid">
        <fgColor theme="5" tint="0.39997558519241921"/>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6" tint="-0.249977111117893"/>
        <bgColor theme="8" tint="0.79998168889431442"/>
      </patternFill>
    </fill>
    <fill>
      <patternFill patternType="solid">
        <fgColor theme="6" tint="0.59999389629810485"/>
        <bgColor indexed="64"/>
      </patternFill>
    </fill>
    <fill>
      <patternFill patternType="solid">
        <fgColor theme="2" tint="-0.749992370372631"/>
        <bgColor indexed="64"/>
      </patternFill>
    </fill>
    <fill>
      <patternFill patternType="solid">
        <fgColor theme="2" tint="-0.249977111117893"/>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727E70"/>
        <bgColor indexed="64"/>
      </patternFill>
    </fill>
  </fills>
  <borders count="42">
    <border>
      <left/>
      <right/>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thin">
        <color indexed="64"/>
      </bottom>
      <diagonal/>
    </border>
  </borders>
  <cellStyleXfs count="2">
    <xf numFmtId="0" fontId="0" fillId="0" borderId="0"/>
    <xf numFmtId="9" fontId="10" fillId="0" borderId="0" applyFont="0" applyFill="0" applyBorder="0" applyAlignment="0" applyProtection="0"/>
  </cellStyleXfs>
  <cellXfs count="99">
    <xf numFmtId="0" fontId="0" fillId="0" borderId="0" xfId="0"/>
    <xf numFmtId="0" fontId="2" fillId="5" borderId="5" xfId="0" applyFont="1" applyFill="1" applyBorder="1" applyAlignment="1" applyProtection="1">
      <alignment horizontal="center" vertical="center" wrapText="1"/>
      <protection locked="0"/>
    </xf>
    <xf numFmtId="0" fontId="2" fillId="6" borderId="5" xfId="0" applyFont="1" applyFill="1" applyBorder="1" applyAlignment="1" applyProtection="1">
      <alignment horizontal="center" vertical="center" wrapText="1"/>
      <protection locked="0"/>
    </xf>
    <xf numFmtId="0" fontId="2" fillId="6" borderId="6" xfId="0" applyFont="1" applyFill="1" applyBorder="1" applyAlignment="1" applyProtection="1">
      <alignment horizontal="center" vertical="center" wrapText="1"/>
      <protection locked="0"/>
    </xf>
    <xf numFmtId="0" fontId="2" fillId="6" borderId="16" xfId="0" applyFont="1" applyFill="1" applyBorder="1" applyAlignment="1" applyProtection="1">
      <alignment horizontal="center" vertical="center" wrapText="1"/>
      <protection locked="0"/>
    </xf>
    <xf numFmtId="0" fontId="0" fillId="0" borderId="0" xfId="0" applyProtection="1">
      <protection hidden="1"/>
    </xf>
    <xf numFmtId="164" fontId="16" fillId="8" borderId="30" xfId="0" applyNumberFormat="1" applyFont="1" applyFill="1" applyBorder="1" applyAlignment="1" applyProtection="1">
      <alignment horizontal="center" vertical="center" wrapText="1" readingOrder="2"/>
      <protection hidden="1"/>
    </xf>
    <xf numFmtId="9" fontId="17" fillId="17" borderId="22" xfId="1" applyFont="1" applyFill="1" applyBorder="1" applyAlignment="1" applyProtection="1">
      <alignment horizontal="center" vertical="center" wrapText="1" readingOrder="2"/>
      <protection hidden="1"/>
    </xf>
    <xf numFmtId="0" fontId="0" fillId="0" borderId="0" xfId="0" applyAlignment="1" applyProtection="1">
      <alignment readingOrder="2"/>
      <protection hidden="1"/>
    </xf>
    <xf numFmtId="0" fontId="6" fillId="7" borderId="14" xfId="0" applyFont="1" applyFill="1" applyBorder="1" applyAlignment="1" applyProtection="1">
      <alignment readingOrder="2"/>
      <protection hidden="1"/>
    </xf>
    <xf numFmtId="0" fontId="8" fillId="7" borderId="14" xfId="0" applyFont="1" applyFill="1" applyBorder="1" applyAlignment="1" applyProtection="1">
      <alignment horizontal="center" vertical="center" readingOrder="2"/>
      <protection hidden="1"/>
    </xf>
    <xf numFmtId="0" fontId="1" fillId="7" borderId="4" xfId="0" applyFont="1" applyFill="1" applyBorder="1" applyAlignment="1" applyProtection="1">
      <alignment horizontal="center" wrapText="1"/>
      <protection hidden="1"/>
    </xf>
    <xf numFmtId="0" fontId="0" fillId="4" borderId="0" xfId="0" applyFill="1" applyProtection="1">
      <protection hidden="1"/>
    </xf>
    <xf numFmtId="49" fontId="4" fillId="9" borderId="7" xfId="0" applyNumberFormat="1" applyFont="1" applyFill="1" applyBorder="1" applyAlignment="1" applyProtection="1">
      <alignment horizontal="center" vertical="center" wrapText="1"/>
      <protection hidden="1"/>
    </xf>
    <xf numFmtId="0" fontId="4" fillId="9" borderId="7" xfId="0" applyFont="1" applyFill="1" applyBorder="1" applyAlignment="1" applyProtection="1">
      <alignment horizontal="center" vertical="center" wrapText="1"/>
      <protection hidden="1"/>
    </xf>
    <xf numFmtId="0" fontId="3" fillId="9" borderId="7" xfId="0" applyFont="1" applyFill="1" applyBorder="1" applyAlignment="1" applyProtection="1">
      <alignment horizontal="center" vertical="center" wrapText="1"/>
      <protection hidden="1"/>
    </xf>
    <xf numFmtId="49" fontId="1" fillId="6" borderId="6" xfId="0" applyNumberFormat="1" applyFont="1" applyFill="1" applyBorder="1" applyAlignment="1" applyProtection="1">
      <alignment horizontal="center" vertical="center" readingOrder="2"/>
      <protection hidden="1"/>
    </xf>
    <xf numFmtId="0" fontId="7" fillId="6" borderId="11" xfId="0" applyFont="1" applyFill="1" applyBorder="1" applyAlignment="1" applyProtection="1">
      <alignment vertical="center" wrapText="1" readingOrder="2"/>
      <protection hidden="1"/>
    </xf>
    <xf numFmtId="49" fontId="1" fillId="6" borderId="11" xfId="0" applyNumberFormat="1" applyFont="1" applyFill="1" applyBorder="1" applyAlignment="1" applyProtection="1">
      <alignment horizontal="center" vertical="center" readingOrder="2"/>
      <protection hidden="1"/>
    </xf>
    <xf numFmtId="0" fontId="7" fillId="6" borderId="12" xfId="0" applyFont="1" applyFill="1" applyBorder="1" applyAlignment="1" applyProtection="1">
      <alignment vertical="center" wrapText="1" readingOrder="2"/>
      <protection hidden="1"/>
    </xf>
    <xf numFmtId="0" fontId="7" fillId="6" borderId="15" xfId="0" applyFont="1" applyFill="1" applyBorder="1" applyAlignment="1" applyProtection="1">
      <alignment vertical="center" wrapText="1" readingOrder="2"/>
      <protection hidden="1"/>
    </xf>
    <xf numFmtId="49" fontId="4" fillId="11" borderId="7" xfId="0" applyNumberFormat="1" applyFont="1" applyFill="1" applyBorder="1" applyAlignment="1" applyProtection="1">
      <alignment horizontal="center" vertical="center"/>
      <protection hidden="1"/>
    </xf>
    <xf numFmtId="0" fontId="4" fillId="11" borderId="10" xfId="0" applyNumberFormat="1" applyFont="1" applyFill="1" applyBorder="1" applyAlignment="1" applyProtection="1">
      <alignment horizontal="center" vertical="center" wrapText="1" readingOrder="2"/>
      <protection hidden="1"/>
    </xf>
    <xf numFmtId="0" fontId="3" fillId="11" borderId="7" xfId="0" applyFont="1" applyFill="1" applyBorder="1" applyAlignment="1" applyProtection="1">
      <alignment horizontal="center" vertical="center" wrapText="1"/>
      <protection hidden="1"/>
    </xf>
    <xf numFmtId="49" fontId="1" fillId="5" borderId="6" xfId="0" applyNumberFormat="1" applyFont="1" applyFill="1" applyBorder="1" applyAlignment="1" applyProtection="1">
      <alignment horizontal="center" vertical="center" readingOrder="2"/>
      <protection hidden="1"/>
    </xf>
    <xf numFmtId="0" fontId="7" fillId="5" borderId="11" xfId="0" applyFont="1" applyFill="1" applyBorder="1" applyAlignment="1" applyProtection="1">
      <alignment horizontal="right" vertical="center" wrapText="1" readingOrder="2"/>
      <protection hidden="1"/>
    </xf>
    <xf numFmtId="49" fontId="1" fillId="5" borderId="11" xfId="0" applyNumberFormat="1" applyFont="1" applyFill="1" applyBorder="1" applyAlignment="1" applyProtection="1">
      <alignment horizontal="center" vertical="center" readingOrder="2"/>
      <protection hidden="1"/>
    </xf>
    <xf numFmtId="0" fontId="5" fillId="4" borderId="0" xfId="0" applyFont="1" applyFill="1" applyProtection="1">
      <protection hidden="1"/>
    </xf>
    <xf numFmtId="0" fontId="11" fillId="15" borderId="8" xfId="0" applyFont="1" applyFill="1" applyBorder="1" applyAlignment="1" applyProtection="1">
      <alignment horizontal="center" vertical="center"/>
      <protection hidden="1"/>
    </xf>
    <xf numFmtId="0" fontId="11" fillId="15" borderId="7" xfId="0" applyFont="1" applyFill="1" applyBorder="1" applyAlignment="1" applyProtection="1">
      <alignment horizontal="center" vertical="center"/>
      <protection hidden="1"/>
    </xf>
    <xf numFmtId="0" fontId="0" fillId="2" borderId="3" xfId="0" applyFill="1" applyBorder="1" applyAlignment="1" applyProtection="1">
      <alignment horizontal="center"/>
      <protection hidden="1"/>
    </xf>
    <xf numFmtId="0" fontId="0" fillId="2" borderId="2" xfId="0" applyFill="1" applyBorder="1" applyAlignment="1" applyProtection="1">
      <alignment horizontal="center"/>
      <protection hidden="1"/>
    </xf>
    <xf numFmtId="0" fontId="0" fillId="2" borderId="1" xfId="0" applyFill="1" applyBorder="1" applyProtection="1">
      <protection hidden="1"/>
    </xf>
    <xf numFmtId="0" fontId="8" fillId="7" borderId="4" xfId="0" applyFont="1" applyFill="1" applyBorder="1" applyAlignment="1" applyProtection="1">
      <alignment horizontal="center" vertical="center" wrapText="1"/>
      <protection locked="0"/>
    </xf>
    <xf numFmtId="0" fontId="8" fillId="20" borderId="32" xfId="0" applyFont="1" applyFill="1" applyBorder="1" applyAlignment="1" applyProtection="1">
      <alignment horizontal="center" vertical="center" readingOrder="2"/>
      <protection hidden="1"/>
    </xf>
    <xf numFmtId="0" fontId="8" fillId="20" borderId="27" xfId="0" applyFont="1" applyFill="1" applyBorder="1" applyAlignment="1" applyProtection="1">
      <alignment horizontal="center" vertical="center" readingOrder="2"/>
      <protection hidden="1"/>
    </xf>
    <xf numFmtId="0" fontId="8" fillId="20" borderId="33" xfId="0" applyFont="1" applyFill="1" applyBorder="1" applyAlignment="1" applyProtection="1">
      <alignment horizontal="center" vertical="center" readingOrder="2"/>
      <protection hidden="1"/>
    </xf>
    <xf numFmtId="0" fontId="12" fillId="7" borderId="5" xfId="0" applyFont="1" applyFill="1" applyBorder="1" applyAlignment="1" applyProtection="1">
      <alignment vertical="center"/>
      <protection hidden="1"/>
    </xf>
    <xf numFmtId="0" fontId="12" fillId="16" borderId="4" xfId="0" applyFont="1" applyFill="1" applyBorder="1" applyAlignment="1" applyProtection="1">
      <alignment vertical="center"/>
      <protection hidden="1"/>
    </xf>
    <xf numFmtId="2" fontId="12" fillId="16" borderId="37" xfId="0" applyNumberFormat="1" applyFont="1" applyFill="1" applyBorder="1" applyAlignment="1" applyProtection="1">
      <alignment horizontal="center" vertical="center"/>
      <protection hidden="1"/>
    </xf>
    <xf numFmtId="2" fontId="12" fillId="16" borderId="31" xfId="0" applyNumberFormat="1" applyFont="1" applyFill="1" applyBorder="1" applyAlignment="1" applyProtection="1">
      <alignment horizontal="center" vertical="center"/>
      <protection hidden="1"/>
    </xf>
    <xf numFmtId="2" fontId="12" fillId="16" borderId="26" xfId="0" applyNumberFormat="1" applyFont="1" applyFill="1" applyBorder="1" applyAlignment="1" applyProtection="1">
      <alignment horizontal="center" vertical="center"/>
      <protection hidden="1"/>
    </xf>
    <xf numFmtId="0" fontId="12" fillId="20" borderId="28" xfId="0" applyFont="1" applyFill="1" applyBorder="1" applyAlignment="1" applyProtection="1">
      <alignment horizontal="center"/>
      <protection hidden="1"/>
    </xf>
    <xf numFmtId="0" fontId="12" fillId="20" borderId="33" xfId="0" applyFont="1" applyFill="1" applyBorder="1" applyProtection="1">
      <protection hidden="1"/>
    </xf>
    <xf numFmtId="9" fontId="0" fillId="21" borderId="21" xfId="0" applyNumberFormat="1" applyFill="1" applyBorder="1" applyAlignment="1" applyProtection="1">
      <alignment horizontal="center"/>
      <protection hidden="1"/>
    </xf>
    <xf numFmtId="0" fontId="13" fillId="21" borderId="36" xfId="0" applyFont="1" applyFill="1" applyBorder="1" applyProtection="1">
      <protection hidden="1"/>
    </xf>
    <xf numFmtId="2" fontId="13" fillId="21" borderId="34" xfId="0" applyNumberFormat="1" applyFont="1" applyFill="1" applyBorder="1" applyAlignment="1" applyProtection="1">
      <alignment horizontal="center" vertical="center"/>
      <protection hidden="1"/>
    </xf>
    <xf numFmtId="2" fontId="13" fillId="21" borderId="35" xfId="0" applyNumberFormat="1" applyFont="1" applyFill="1" applyBorder="1" applyAlignment="1" applyProtection="1">
      <alignment horizontal="center" vertical="center"/>
      <protection hidden="1"/>
    </xf>
    <xf numFmtId="2" fontId="13" fillId="21" borderId="36" xfId="0" applyNumberFormat="1" applyFont="1" applyFill="1" applyBorder="1" applyAlignment="1" applyProtection="1">
      <alignment horizontal="center" vertical="center"/>
      <protection hidden="1"/>
    </xf>
    <xf numFmtId="9" fontId="20" fillId="19" borderId="21" xfId="0" applyNumberFormat="1" applyFont="1" applyFill="1" applyBorder="1" applyAlignment="1" applyProtection="1">
      <alignment horizontal="center" vertical="center"/>
      <protection hidden="1"/>
    </xf>
    <xf numFmtId="0" fontId="20" fillId="19" borderId="36" xfId="0" applyFont="1" applyFill="1" applyBorder="1" applyAlignment="1" applyProtection="1">
      <alignment vertical="center"/>
      <protection hidden="1"/>
    </xf>
    <xf numFmtId="2" fontId="20" fillId="19" borderId="34" xfId="0" applyNumberFormat="1" applyFont="1" applyFill="1" applyBorder="1" applyAlignment="1" applyProtection="1">
      <alignment horizontal="center" vertical="center"/>
      <protection hidden="1"/>
    </xf>
    <xf numFmtId="2" fontId="20" fillId="19" borderId="35" xfId="0" applyNumberFormat="1" applyFont="1" applyFill="1" applyBorder="1" applyAlignment="1" applyProtection="1">
      <alignment horizontal="center" vertical="center"/>
      <protection hidden="1"/>
    </xf>
    <xf numFmtId="2" fontId="20" fillId="19" borderId="36" xfId="0" applyNumberFormat="1" applyFont="1" applyFill="1" applyBorder="1" applyAlignment="1" applyProtection="1">
      <alignment horizontal="center" vertical="center"/>
      <protection hidden="1"/>
    </xf>
    <xf numFmtId="0" fontId="12" fillId="14" borderId="37" xfId="0" applyFont="1" applyFill="1" applyBorder="1" applyAlignment="1" applyProtection="1">
      <alignment horizontal="center" vertical="center"/>
      <protection hidden="1"/>
    </xf>
    <xf numFmtId="0" fontId="12" fillId="14" borderId="31" xfId="0" applyFont="1" applyFill="1" applyBorder="1" applyAlignment="1" applyProtection="1">
      <alignment horizontal="center" vertical="center"/>
      <protection hidden="1"/>
    </xf>
    <xf numFmtId="0" fontId="12" fillId="14" borderId="26" xfId="0" applyFont="1" applyFill="1" applyBorder="1" applyAlignment="1" applyProtection="1">
      <alignment horizontal="center" vertical="center"/>
      <protection hidden="1"/>
    </xf>
    <xf numFmtId="165" fontId="0" fillId="7" borderId="34" xfId="0" applyNumberFormat="1" applyFill="1" applyBorder="1" applyAlignment="1" applyProtection="1">
      <alignment horizontal="center" vertical="center"/>
      <protection locked="0"/>
    </xf>
    <xf numFmtId="165" fontId="0" fillId="7" borderId="35" xfId="0" applyNumberFormat="1" applyFill="1" applyBorder="1" applyAlignment="1" applyProtection="1">
      <alignment horizontal="center" vertical="center"/>
      <protection locked="0"/>
    </xf>
    <xf numFmtId="165" fontId="0" fillId="7" borderId="36" xfId="0" applyNumberFormat="1" applyFill="1" applyBorder="1" applyAlignment="1" applyProtection="1">
      <alignment horizontal="center" vertical="center"/>
      <protection locked="0"/>
    </xf>
    <xf numFmtId="0" fontId="15" fillId="12" borderId="17" xfId="0" applyFont="1" applyFill="1" applyBorder="1" applyAlignment="1" applyProtection="1">
      <alignment horizontal="center" vertical="center" wrapText="1" readingOrder="2"/>
      <protection hidden="1"/>
    </xf>
    <xf numFmtId="164" fontId="16" fillId="8" borderId="23" xfId="0" applyNumberFormat="1" applyFont="1" applyFill="1" applyBorder="1" applyAlignment="1" applyProtection="1">
      <alignment horizontal="center" vertical="center" wrapText="1" readingOrder="2"/>
      <protection hidden="1"/>
    </xf>
    <xf numFmtId="9" fontId="16" fillId="3" borderId="23" xfId="1" applyFont="1" applyFill="1" applyBorder="1" applyAlignment="1" applyProtection="1">
      <alignment horizontal="center" vertical="center" wrapText="1" readingOrder="2"/>
      <protection hidden="1"/>
    </xf>
    <xf numFmtId="0" fontId="15" fillId="13" borderId="20" xfId="0" applyFont="1" applyFill="1" applyBorder="1" applyAlignment="1" applyProtection="1">
      <alignment horizontal="center" vertical="center" wrapText="1" readingOrder="2"/>
      <protection hidden="1"/>
    </xf>
    <xf numFmtId="0" fontId="12" fillId="20" borderId="3" xfId="0" applyFont="1" applyFill="1" applyBorder="1" applyAlignment="1" applyProtection="1">
      <alignment horizontal="center" vertical="center"/>
      <protection hidden="1"/>
    </xf>
    <xf numFmtId="0" fontId="19" fillId="10" borderId="10" xfId="0" applyFont="1" applyFill="1" applyBorder="1" applyAlignment="1" applyProtection="1">
      <alignment horizontal="center" vertical="center"/>
      <protection hidden="1"/>
    </xf>
    <xf numFmtId="0" fontId="9" fillId="7" borderId="14" xfId="0" applyFont="1" applyFill="1" applyBorder="1" applyAlignment="1" applyProtection="1">
      <alignment horizontal="center" vertical="center" wrapText="1"/>
      <protection hidden="1"/>
    </xf>
    <xf numFmtId="0" fontId="6" fillId="7" borderId="4" xfId="0" applyFont="1" applyFill="1" applyBorder="1" applyAlignment="1" applyProtection="1">
      <alignment horizontal="center" vertical="center" wrapText="1"/>
      <protection hidden="1"/>
    </xf>
    <xf numFmtId="0" fontId="21" fillId="22" borderId="10" xfId="0" applyFont="1" applyFill="1" applyBorder="1" applyAlignment="1" applyProtection="1">
      <alignment horizontal="center" vertical="center"/>
      <protection hidden="1"/>
    </xf>
    <xf numFmtId="0" fontId="21" fillId="22" borderId="9" xfId="0" applyFont="1" applyFill="1" applyBorder="1" applyAlignment="1" applyProtection="1">
      <alignment horizontal="center" vertical="center"/>
      <protection hidden="1"/>
    </xf>
    <xf numFmtId="0" fontId="14" fillId="13" borderId="10" xfId="0" applyFont="1" applyFill="1" applyBorder="1" applyAlignment="1" applyProtection="1">
      <alignment horizontal="center" vertical="center" wrapText="1" readingOrder="2"/>
      <protection hidden="1"/>
    </xf>
    <xf numFmtId="0" fontId="14" fillId="13" borderId="9" xfId="0" applyFont="1" applyFill="1" applyBorder="1" applyAlignment="1" applyProtection="1">
      <alignment horizontal="center" vertical="center" wrapText="1" readingOrder="2"/>
      <protection hidden="1"/>
    </xf>
    <xf numFmtId="2" fontId="17" fillId="17" borderId="22" xfId="0" applyNumberFormat="1" applyFont="1" applyFill="1" applyBorder="1" applyAlignment="1" applyProtection="1">
      <alignment horizontal="center" vertical="center" wrapText="1" readingOrder="2"/>
      <protection hidden="1"/>
    </xf>
    <xf numFmtId="2" fontId="17" fillId="17" borderId="9" xfId="0" applyNumberFormat="1" applyFont="1" applyFill="1" applyBorder="1" applyAlignment="1" applyProtection="1">
      <alignment horizontal="center" vertical="center" wrapText="1" readingOrder="2"/>
      <protection hidden="1"/>
    </xf>
    <xf numFmtId="0" fontId="19" fillId="0" borderId="10" xfId="0" applyFont="1" applyBorder="1" applyAlignment="1" applyProtection="1">
      <alignment horizontal="center" vertical="center"/>
      <protection hidden="1"/>
    </xf>
    <xf numFmtId="0" fontId="19" fillId="0" borderId="9" xfId="0" applyFont="1" applyBorder="1" applyAlignment="1" applyProtection="1">
      <alignment horizontal="center" vertical="center"/>
      <protection hidden="1"/>
    </xf>
    <xf numFmtId="0" fontId="17" fillId="17" borderId="10" xfId="0" applyFont="1" applyFill="1" applyBorder="1" applyAlignment="1" applyProtection="1">
      <alignment horizontal="center" vertical="center" wrapText="1" readingOrder="2"/>
      <protection hidden="1"/>
    </xf>
    <xf numFmtId="0" fontId="17" fillId="17" borderId="22" xfId="0" applyFont="1" applyFill="1" applyBorder="1" applyAlignment="1" applyProtection="1">
      <alignment horizontal="center" vertical="center" wrapText="1" readingOrder="2"/>
      <protection hidden="1"/>
    </xf>
    <xf numFmtId="0" fontId="18" fillId="18" borderId="10" xfId="0" applyFont="1" applyFill="1" applyBorder="1" applyAlignment="1" applyProtection="1">
      <alignment horizontal="center" vertical="center" wrapText="1" readingOrder="2"/>
      <protection hidden="1"/>
    </xf>
    <xf numFmtId="0" fontId="18" fillId="18" borderId="22" xfId="0" applyFont="1" applyFill="1" applyBorder="1" applyAlignment="1" applyProtection="1">
      <alignment horizontal="center" vertical="center" wrapText="1" readingOrder="2"/>
      <protection hidden="1"/>
    </xf>
    <xf numFmtId="0" fontId="14" fillId="13" borderId="17" xfId="0" applyFont="1" applyFill="1" applyBorder="1" applyAlignment="1" applyProtection="1">
      <alignment horizontal="center" vertical="center" wrapText="1" readingOrder="2"/>
      <protection hidden="1"/>
    </xf>
    <xf numFmtId="0" fontId="14" fillId="13" borderId="18" xfId="0" applyFont="1" applyFill="1" applyBorder="1" applyAlignment="1" applyProtection="1">
      <alignment horizontal="center" vertical="center" wrapText="1" readingOrder="2"/>
      <protection hidden="1"/>
    </xf>
    <xf numFmtId="0" fontId="14" fillId="13" borderId="24" xfId="0" applyFont="1" applyFill="1" applyBorder="1" applyAlignment="1" applyProtection="1">
      <alignment horizontal="center" vertical="center" wrapText="1" readingOrder="2"/>
      <protection hidden="1"/>
    </xf>
    <xf numFmtId="0" fontId="14" fillId="13" borderId="25" xfId="0" applyFont="1" applyFill="1" applyBorder="1" applyAlignment="1" applyProtection="1">
      <alignment horizontal="center" vertical="center" wrapText="1" readingOrder="2"/>
      <protection hidden="1"/>
    </xf>
    <xf numFmtId="0" fontId="15" fillId="13" borderId="23" xfId="0" applyFont="1" applyFill="1" applyBorder="1" applyAlignment="1" applyProtection="1">
      <alignment horizontal="center" vertical="center" wrapText="1" readingOrder="2"/>
      <protection hidden="1"/>
    </xf>
    <xf numFmtId="0" fontId="15" fillId="13" borderId="20" xfId="0" applyFont="1" applyFill="1" applyBorder="1" applyAlignment="1" applyProtection="1">
      <alignment horizontal="center" vertical="center" wrapText="1" readingOrder="2"/>
      <protection hidden="1"/>
    </xf>
    <xf numFmtId="0" fontId="15" fillId="12" borderId="40" xfId="0" applyFont="1" applyFill="1" applyBorder="1" applyAlignment="1" applyProtection="1">
      <alignment horizontal="right" vertical="center" wrapText="1" readingOrder="2"/>
      <protection hidden="1"/>
    </xf>
    <xf numFmtId="0" fontId="15" fillId="12" borderId="29" xfId="0" applyFont="1" applyFill="1" applyBorder="1" applyAlignment="1" applyProtection="1">
      <alignment horizontal="right" vertical="center" wrapText="1" readingOrder="2"/>
      <protection hidden="1"/>
    </xf>
    <xf numFmtId="0" fontId="8" fillId="20" borderId="24" xfId="0" applyFont="1" applyFill="1" applyBorder="1" applyAlignment="1" applyProtection="1">
      <alignment horizontal="center" vertical="center" readingOrder="2"/>
      <protection hidden="1"/>
    </xf>
    <xf numFmtId="0" fontId="8" fillId="20" borderId="19" xfId="0" applyFont="1" applyFill="1" applyBorder="1" applyAlignment="1" applyProtection="1">
      <alignment horizontal="center" vertical="center" readingOrder="2"/>
      <protection hidden="1"/>
    </xf>
    <xf numFmtId="0" fontId="8" fillId="20" borderId="23" xfId="0" applyFont="1" applyFill="1" applyBorder="1" applyAlignment="1" applyProtection="1">
      <alignment horizontal="center" vertical="center" readingOrder="2"/>
      <protection hidden="1"/>
    </xf>
    <xf numFmtId="0" fontId="8" fillId="20" borderId="39" xfId="0" applyFont="1" applyFill="1" applyBorder="1" applyAlignment="1" applyProtection="1">
      <alignment horizontal="center" vertical="center" readingOrder="2"/>
      <protection hidden="1"/>
    </xf>
    <xf numFmtId="0" fontId="12" fillId="14" borderId="13" xfId="0" applyFont="1" applyFill="1" applyBorder="1" applyAlignment="1" applyProtection="1">
      <alignment horizontal="center" vertical="center"/>
      <protection hidden="1"/>
    </xf>
    <xf numFmtId="0" fontId="12" fillId="14" borderId="38" xfId="0" applyFont="1" applyFill="1" applyBorder="1" applyAlignment="1" applyProtection="1">
      <alignment horizontal="center" vertical="center"/>
      <protection hidden="1"/>
    </xf>
    <xf numFmtId="0" fontId="12" fillId="20" borderId="10" xfId="0" applyFont="1" applyFill="1" applyBorder="1" applyAlignment="1" applyProtection="1">
      <alignment horizontal="center"/>
      <protection hidden="1"/>
    </xf>
    <xf numFmtId="0" fontId="12" fillId="20" borderId="9" xfId="0" applyFont="1" applyFill="1" applyBorder="1" applyAlignment="1" applyProtection="1">
      <alignment horizontal="center"/>
      <protection hidden="1"/>
    </xf>
    <xf numFmtId="0" fontId="8" fillId="20" borderId="17" xfId="0" applyFont="1" applyFill="1" applyBorder="1" applyAlignment="1" applyProtection="1">
      <alignment horizontal="center" vertical="center" readingOrder="2"/>
      <protection hidden="1"/>
    </xf>
    <xf numFmtId="0" fontId="8" fillId="20" borderId="41" xfId="0" applyFont="1" applyFill="1" applyBorder="1" applyAlignment="1" applyProtection="1">
      <alignment horizontal="center" vertical="center" readingOrder="2"/>
      <protection hidden="1"/>
    </xf>
    <xf numFmtId="0" fontId="22" fillId="5" borderId="11" xfId="0" applyFont="1" applyFill="1" applyBorder="1" applyAlignment="1" applyProtection="1">
      <alignment horizontal="right" vertical="center" wrapText="1" readingOrder="2"/>
      <protection hidden="1"/>
    </xf>
  </cellXfs>
  <cellStyles count="2">
    <cellStyle name="Normal" xfId="0" builtinId="0"/>
    <cellStyle name="Percent" xfId="1" builtinId="5"/>
  </cellStyles>
  <dxfs count="12">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colors>
    <mruColors>
      <color rgb="FF727E70"/>
      <color rgb="FF879385"/>
      <color rgb="FF47438D"/>
      <color rgb="FF368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20"/>
  <sheetViews>
    <sheetView showGridLines="0" rightToLeft="1" zoomScaleNormal="100" zoomScaleSheetLayoutView="100" workbookViewId="0">
      <pane xSplit="3" ySplit="3" topLeftCell="D4" activePane="bottomRight" state="frozen"/>
      <selection pane="topRight" activeCell="D1" sqref="D1"/>
      <selection pane="bottomLeft" activeCell="A5" sqref="A5"/>
      <selection pane="bottomRight" activeCell="C10" sqref="C10"/>
    </sheetView>
  </sheetViews>
  <sheetFormatPr defaultRowHeight="14.25" x14ac:dyDescent="0.2"/>
  <cols>
    <col min="1" max="1" width="1.125" style="5" customWidth="1"/>
    <col min="2" max="2" width="10" style="5" customWidth="1"/>
    <col min="3" max="3" width="80.625" style="5" customWidth="1"/>
    <col min="4" max="8" width="12.625" style="5" customWidth="1"/>
    <col min="9" max="9" width="1" style="5" customWidth="1"/>
    <col min="10" max="16384" width="9" style="5"/>
  </cols>
  <sheetData>
    <row r="1" spans="1:8" ht="6" customHeight="1" thickBot="1" x14ac:dyDescent="0.25"/>
    <row r="2" spans="1:8" s="8" customFormat="1" ht="19.5" customHeight="1" x14ac:dyDescent="0.3">
      <c r="B2" s="9"/>
      <c r="C2" s="66" t="s">
        <v>6</v>
      </c>
      <c r="D2" s="10">
        <v>1</v>
      </c>
      <c r="E2" s="10">
        <v>2</v>
      </c>
      <c r="F2" s="10">
        <v>3</v>
      </c>
      <c r="G2" s="10">
        <v>4</v>
      </c>
      <c r="H2" s="10">
        <v>5</v>
      </c>
    </row>
    <row r="3" spans="1:8" ht="16.5" thickBot="1" x14ac:dyDescent="0.3">
      <c r="B3" s="11" t="s">
        <v>5</v>
      </c>
      <c r="C3" s="67"/>
      <c r="D3" s="33"/>
      <c r="E3" s="33"/>
      <c r="F3" s="33"/>
      <c r="G3" s="33"/>
      <c r="H3" s="33"/>
    </row>
    <row r="4" spans="1:8" s="12" customFormat="1" ht="21" customHeight="1" thickBot="1" x14ac:dyDescent="0.25">
      <c r="B4" s="13" t="s">
        <v>26</v>
      </c>
      <c r="C4" s="14" t="s">
        <v>7</v>
      </c>
      <c r="D4" s="15" t="str">
        <f>IF(COUNTIF(D5:D7,"V")+COUNTIF(D5:D7,"ל.ר.")=4,"V",IF(COUNTIF(D5:D7,"X")&gt;0,"X",IF(COUNTIF(D5:D7,"?")&gt;0,"$","X")))</f>
        <v>X</v>
      </c>
      <c r="E4" s="15" t="str">
        <f>IF(COUNTIF(E5:E7,"V")+COUNTIF(E5:E7,"ל.ר.")=4,"V",IF(COUNTIF(E5:E7,"X")&gt;0,"X",IF(COUNTIF(E5:E7,"?")&gt;0,"$","X")))</f>
        <v>X</v>
      </c>
      <c r="F4" s="15" t="str">
        <f>IF(COUNTIF(F5:F7,"V")+COUNTIF(F5:F7,"ל.ר.")=4,"V",IF(COUNTIF(F5:F7,"X")&gt;0,"X",IF(COUNTIF(F5:F7,"?")&gt;0,"$","X")))</f>
        <v>X</v>
      </c>
      <c r="G4" s="15" t="str">
        <f>IF(COUNTIF(G5:G7,"V")+COUNTIF(G5:G7,"ל.ר.")=4,"V",IF(COUNTIF(G5:G7,"X")&gt;0,"X",IF(COUNTIF(G5:G7,"?")&gt;0,"$","X")))</f>
        <v>X</v>
      </c>
      <c r="H4" s="15" t="str">
        <f>IF(COUNTIF(H5:H7,"V")+COUNTIF(H5:H7,"ל.ר.")=4,"V",IF(COUNTIF(H5:H7,"X")&gt;0,"X",IF(COUNTIF(H5:H7,"?")&gt;0,"$","X")))</f>
        <v>X</v>
      </c>
    </row>
    <row r="5" spans="1:8" s="12" customFormat="1" ht="15.75" x14ac:dyDescent="0.2">
      <c r="B5" s="16" t="s">
        <v>33</v>
      </c>
      <c r="C5" s="17" t="s">
        <v>34</v>
      </c>
      <c r="D5" s="3"/>
      <c r="E5" s="3"/>
      <c r="F5" s="3"/>
      <c r="G5" s="3"/>
      <c r="H5" s="3"/>
    </row>
    <row r="6" spans="1:8" s="12" customFormat="1" ht="47.25" x14ac:dyDescent="0.2">
      <c r="B6" s="18" t="s">
        <v>31</v>
      </c>
      <c r="C6" s="19" t="s">
        <v>35</v>
      </c>
      <c r="D6" s="2"/>
      <c r="E6" s="2"/>
      <c r="F6" s="2"/>
      <c r="G6" s="2"/>
      <c r="H6" s="2"/>
    </row>
    <row r="7" spans="1:8" s="12" customFormat="1" ht="48" thickBot="1" x14ac:dyDescent="0.25">
      <c r="B7" s="16" t="s">
        <v>32</v>
      </c>
      <c r="C7" s="20" t="s">
        <v>36</v>
      </c>
      <c r="D7" s="4"/>
      <c r="E7" s="4"/>
      <c r="F7" s="4"/>
      <c r="G7" s="4"/>
      <c r="H7" s="4"/>
    </row>
    <row r="8" spans="1:8" s="12" customFormat="1" ht="21" customHeight="1" thickBot="1" x14ac:dyDescent="0.25">
      <c r="B8" s="21" t="s">
        <v>27</v>
      </c>
      <c r="C8" s="22" t="s">
        <v>24</v>
      </c>
      <c r="D8" s="23" t="str">
        <f>IF(COUNTIF(D9:D11,"V")+COUNTIF(D9:D11,"ל.ר.")=4,"V",IF(COUNTIF(D9:D11,"X")&gt;0,"X",IF(COUNTIF(D9:D11,"?")&gt;0,"$","X")))</f>
        <v>X</v>
      </c>
      <c r="E8" s="23" t="str">
        <f>IF(COUNTIF(E9:E11,"V")+COUNTIF(E9:E11,"ל.ר.")=4,"V",IF(COUNTIF(E9:E11,"X")&gt;0,"X",IF(COUNTIF(E9:E11,"?")&gt;0,"$","X")))</f>
        <v>X</v>
      </c>
      <c r="F8" s="23" t="str">
        <f>IF(COUNTIF(F9:F11,"V")+COUNTIF(F9:F11,"ל.ר.")=4,"V",IF(COUNTIF(F9:F11,"X")&gt;0,"X",IF(COUNTIF(F9:F11,"?")&gt;0,"$","X")))</f>
        <v>X</v>
      </c>
      <c r="G8" s="23" t="str">
        <f>IF(COUNTIF(G9:G11,"V")+COUNTIF(G9:G11,"ל.ר.")=4,"V",IF(COUNTIF(G9:G11,"X")&gt;0,"X",IF(COUNTIF(G9:G11,"?")&gt;0,"$","X")))</f>
        <v>X</v>
      </c>
      <c r="H8" s="23" t="str">
        <f>IF(COUNTIF(H9:H11,"V")+COUNTIF(H9:H11,"ל.ר.")=4,"V",IF(COUNTIF(H9:H11,"X")&gt;0,"X",IF(COUNTIF(H9:H11,"?")&gt;0,"$","X")))</f>
        <v>X</v>
      </c>
    </row>
    <row r="9" spans="1:8" s="12" customFormat="1" ht="47.25" x14ac:dyDescent="0.2">
      <c r="B9" s="24" t="s">
        <v>37</v>
      </c>
      <c r="C9" s="25" t="s">
        <v>39</v>
      </c>
      <c r="D9" s="1"/>
      <c r="E9" s="1"/>
      <c r="F9" s="1"/>
      <c r="G9" s="1"/>
      <c r="H9" s="1"/>
    </row>
    <row r="10" spans="1:8" s="12" customFormat="1" ht="15.75" x14ac:dyDescent="0.2">
      <c r="B10" s="26" t="s">
        <v>38</v>
      </c>
      <c r="C10" s="98" t="s">
        <v>40</v>
      </c>
      <c r="D10" s="1"/>
      <c r="E10" s="1"/>
      <c r="F10" s="1"/>
      <c r="G10" s="1"/>
      <c r="H10" s="1"/>
    </row>
    <row r="11" spans="1:8" s="12" customFormat="1" ht="78.75" x14ac:dyDescent="0.2">
      <c r="B11" s="24" t="s">
        <v>42</v>
      </c>
      <c r="C11" s="25" t="s">
        <v>43</v>
      </c>
      <c r="D11" s="1"/>
      <c r="E11" s="1"/>
      <c r="F11" s="1"/>
      <c r="G11" s="1"/>
      <c r="H11" s="1"/>
    </row>
    <row r="12" spans="1:8" s="12" customFormat="1" ht="111" thickBot="1" x14ac:dyDescent="0.25">
      <c r="B12" s="24" t="s">
        <v>41</v>
      </c>
      <c r="C12" s="25" t="s">
        <v>44</v>
      </c>
      <c r="D12" s="1"/>
      <c r="E12" s="1"/>
      <c r="F12" s="1"/>
      <c r="G12" s="1"/>
      <c r="H12" s="1"/>
    </row>
    <row r="13" spans="1:8" s="27" customFormat="1" ht="30" customHeight="1" thickBot="1" x14ac:dyDescent="0.3">
      <c r="B13" s="68" t="s">
        <v>4</v>
      </c>
      <c r="C13" s="69"/>
      <c r="D13" s="28" t="str">
        <f>IF(AND(D4="V",D8="V"),"V",IF(OR(D4="X",D8="X"),"X",IF(OR(D4="$",D8="?"),"$","X")))</f>
        <v>X</v>
      </c>
      <c r="E13" s="28" t="str">
        <f>IF(AND(E4="V",E8="V"),"V",IF(OR(E4="X",E8="X"),"X",IF(OR(E4="$",E8="?"),"$","X")))</f>
        <v>X</v>
      </c>
      <c r="F13" s="28" t="str">
        <f>IF(AND(F4="V",F8="V"),"V",IF(OR(F4="X",F8="X"),"X",IF(OR(F4="$",F8="?"),"$","X")))</f>
        <v>X</v>
      </c>
      <c r="G13" s="28" t="str">
        <f>IF(AND(G4="V",G8="V"),"V",IF(OR(G4="X",G8="X"),"X",IF(OR(G4="$",G8="?"),"$","X")))</f>
        <v>X</v>
      </c>
      <c r="H13" s="29" t="str">
        <f>IF(AND(H4="V",H8="V"),"V",IF(OR(H4="X",H8="X"),"X",IF(OR(H4="$",H8="?"),"$","X")))</f>
        <v>X</v>
      </c>
    </row>
    <row r="14" spans="1:8" ht="24" customHeight="1" x14ac:dyDescent="0.2">
      <c r="A14" s="12"/>
    </row>
    <row r="16" spans="1:8" ht="14.25" hidden="1" customHeight="1" x14ac:dyDescent="0.2">
      <c r="B16" s="30" t="s">
        <v>3</v>
      </c>
    </row>
    <row r="17" spans="2:2" ht="14.25" hidden="1" customHeight="1" x14ac:dyDescent="0.2">
      <c r="B17" s="31" t="s">
        <v>2</v>
      </c>
    </row>
    <row r="18" spans="2:2" ht="14.25" hidden="1" customHeight="1" x14ac:dyDescent="0.2">
      <c r="B18" s="31" t="s">
        <v>1</v>
      </c>
    </row>
    <row r="19" spans="2:2" ht="14.25" hidden="1" customHeight="1" x14ac:dyDescent="0.2">
      <c r="B19" s="31" t="s">
        <v>0</v>
      </c>
    </row>
    <row r="20" spans="2:2" ht="15" hidden="1" thickBot="1" x14ac:dyDescent="0.25">
      <c r="B20" s="32"/>
    </row>
  </sheetData>
  <mergeCells count="2">
    <mergeCell ref="C2:C3"/>
    <mergeCell ref="B13:C13"/>
  </mergeCells>
  <conditionalFormatting sqref="D4:H11 D13:H14">
    <cfRule type="containsText" dxfId="11" priority="33" operator="containsText" text="ל.ר.">
      <formula>NOT(ISERROR(SEARCH("ל.ר.",D4)))</formula>
    </cfRule>
    <cfRule type="containsText" dxfId="10" priority="34" operator="containsText" text="$">
      <formula>NOT(ISERROR(SEARCH("$",D4)))</formula>
    </cfRule>
    <cfRule type="containsText" dxfId="9" priority="35" operator="containsText" text="X">
      <formula>NOT(ISERROR(SEARCH("X",D4)))</formula>
    </cfRule>
    <cfRule type="containsText" dxfId="8" priority="36" operator="containsText" text="V">
      <formula>NOT(ISERROR(SEARCH("V",D4)))</formula>
    </cfRule>
  </conditionalFormatting>
  <conditionalFormatting sqref="D12:H12">
    <cfRule type="containsText" dxfId="3" priority="1" operator="containsText" text="ל.ר.">
      <formula>NOT(ISERROR(SEARCH("ל.ר.",D12)))</formula>
    </cfRule>
    <cfRule type="containsText" dxfId="2" priority="2" operator="containsText" text="$">
      <formula>NOT(ISERROR(SEARCH("$",D12)))</formula>
    </cfRule>
    <cfRule type="containsText" dxfId="1" priority="3" operator="containsText" text="X">
      <formula>NOT(ISERROR(SEARCH("X",D12)))</formula>
    </cfRule>
    <cfRule type="containsText" dxfId="0" priority="4" operator="containsText" text="V">
      <formula>NOT(ISERROR(SEARCH("V",D12)))</formula>
    </cfRule>
  </conditionalFormatting>
  <dataValidations count="1">
    <dataValidation type="list" allowBlank="1" showInputMessage="1" showErrorMessage="1" sqref="D5:H7 D9:H12" xr:uid="{00000000-0002-0000-0000-000000000000}">
      <formula1>$B$16:$B$19</formula1>
    </dataValidation>
  </dataValidations>
  <pageMargins left="0.7" right="0.7" top="0.75" bottom="0.75" header="0.3" footer="0.3"/>
  <pageSetup scale="1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O7"/>
  <sheetViews>
    <sheetView rightToLeft="1" workbookViewId="0">
      <selection activeCell="F5" sqref="F5"/>
    </sheetView>
  </sheetViews>
  <sheetFormatPr defaultRowHeight="14.25" x14ac:dyDescent="0.2"/>
  <cols>
    <col min="1" max="1" width="2.75" customWidth="1"/>
    <col min="3" max="3" width="42.625" customWidth="1"/>
    <col min="4" max="4" width="14" customWidth="1"/>
    <col min="6" max="6" width="7.5" customWidth="1"/>
    <col min="8" max="8" width="6.5" customWidth="1"/>
    <col min="10" max="10" width="7.75" customWidth="1"/>
    <col min="12" max="12" width="7.25" customWidth="1"/>
    <col min="14" max="14" width="7.5" customWidth="1"/>
  </cols>
  <sheetData>
    <row r="1" spans="2:15" ht="15" thickBot="1" x14ac:dyDescent="0.25"/>
    <row r="2" spans="2:15" ht="18.75" thickBot="1" x14ac:dyDescent="0.25">
      <c r="B2" s="80" t="s">
        <v>5</v>
      </c>
      <c r="C2" s="82" t="s">
        <v>9</v>
      </c>
      <c r="D2" s="82"/>
      <c r="E2" s="84" t="s">
        <v>10</v>
      </c>
      <c r="F2" s="70">
        <v>1</v>
      </c>
      <c r="G2" s="71"/>
      <c r="H2" s="70">
        <v>2</v>
      </c>
      <c r="I2" s="71"/>
      <c r="J2" s="70">
        <v>3</v>
      </c>
      <c r="K2" s="71"/>
      <c r="L2" s="70">
        <v>4</v>
      </c>
      <c r="M2" s="71"/>
      <c r="N2" s="70">
        <v>5</v>
      </c>
      <c r="O2" s="71"/>
    </row>
    <row r="3" spans="2:15" ht="37.5" customHeight="1" thickBot="1" x14ac:dyDescent="0.25">
      <c r="B3" s="81"/>
      <c r="C3" s="83"/>
      <c r="D3" s="83"/>
      <c r="E3" s="85"/>
      <c r="F3" s="63" t="s">
        <v>25</v>
      </c>
      <c r="G3" s="63" t="s">
        <v>11</v>
      </c>
      <c r="H3" s="63" t="s">
        <v>25</v>
      </c>
      <c r="I3" s="63" t="s">
        <v>11</v>
      </c>
      <c r="J3" s="63" t="s">
        <v>25</v>
      </c>
      <c r="K3" s="63" t="s">
        <v>11</v>
      </c>
      <c r="L3" s="63" t="s">
        <v>25</v>
      </c>
      <c r="M3" s="63" t="s">
        <v>11</v>
      </c>
      <c r="N3" s="63" t="s">
        <v>25</v>
      </c>
      <c r="O3" s="63" t="s">
        <v>11</v>
      </c>
    </row>
    <row r="4" spans="2:15" ht="16.5" thickBot="1" x14ac:dyDescent="0.25">
      <c r="B4" s="60" t="s">
        <v>28</v>
      </c>
      <c r="C4" s="86" t="s">
        <v>30</v>
      </c>
      <c r="D4" s="87"/>
      <c r="E4" s="62">
        <v>0.5</v>
      </c>
      <c r="F4" s="6">
        <v>2</v>
      </c>
      <c r="G4" s="6">
        <f>IF(AND(F4&gt;3,F4&lt;8),(F4-3)*20,IF(F4&lt;=3,0,100))</f>
        <v>0</v>
      </c>
      <c r="H4" s="6"/>
      <c r="I4" s="6">
        <f>IF(AND(H4&gt;3,H4&lt;8),(H4-3)*20,IF(H4&lt;=3,0,100))</f>
        <v>0</v>
      </c>
      <c r="J4" s="6"/>
      <c r="K4" s="6">
        <f>IF(AND(J4&gt;3,J4&lt;8),(J4-3)*20,IF(J4&lt;=3,0,100))</f>
        <v>0</v>
      </c>
      <c r="L4" s="6"/>
      <c r="M4" s="6">
        <f>IF(AND(L4&gt;3,L4&lt;8),(L4-3)*20,IF(L4&lt;=3,0,100))</f>
        <v>0</v>
      </c>
      <c r="N4" s="6"/>
      <c r="O4" s="6">
        <f>IF(AND(N4&gt;3,N4&lt;8),(N4-3)*20,IF(N4&lt;=3,0,100))</f>
        <v>0</v>
      </c>
    </row>
    <row r="5" spans="2:15" ht="16.5" thickBot="1" x14ac:dyDescent="0.25">
      <c r="B5" s="60" t="s">
        <v>29</v>
      </c>
      <c r="C5" s="86" t="s">
        <v>23</v>
      </c>
      <c r="D5" s="87"/>
      <c r="E5" s="62">
        <v>0.5</v>
      </c>
      <c r="F5" s="61">
        <v>6</v>
      </c>
      <c r="G5" s="6">
        <f>IF(AND(F5&gt;1,F5&lt;5),(F5-1)*20,IF(F5&lt;=1,0,100))</f>
        <v>100</v>
      </c>
      <c r="H5" s="61"/>
      <c r="I5" s="6">
        <f>IF(AND(H5&gt;1,H5&lt;5),(H5-1)*20,IF(H5&lt;=1,0,100))</f>
        <v>0</v>
      </c>
      <c r="J5" s="61"/>
      <c r="K5" s="6">
        <f>IF(AND(J5&gt;1,J5&lt;5),(J5-1)*20,IF(J5&lt;=1,0,100))</f>
        <v>0</v>
      </c>
      <c r="L5" s="61"/>
      <c r="M5" s="6">
        <f>IF(AND(L5&gt;1,L5&lt;5),(L5-1)*20,IF(L5&lt;=1,0,100))</f>
        <v>0</v>
      </c>
      <c r="N5" s="61"/>
      <c r="O5" s="6">
        <f>IF(AND(N5&gt;1,N5&lt;5),(N5-1)*20,IF(N5&lt;=1,0,100))</f>
        <v>0</v>
      </c>
    </row>
    <row r="6" spans="2:15" ht="17.25" thickBot="1" x14ac:dyDescent="0.25">
      <c r="B6" s="76" t="s">
        <v>13</v>
      </c>
      <c r="C6" s="77"/>
      <c r="D6" s="77"/>
      <c r="E6" s="7">
        <f>SUM(E4:E5)</f>
        <v>1</v>
      </c>
      <c r="F6" s="72">
        <f>SUMPRODUCT(G4:G5,$E$4:$E$5)</f>
        <v>50</v>
      </c>
      <c r="G6" s="73"/>
      <c r="H6" s="72">
        <f>SUMPRODUCT(I4:I5,$E$4:$E$5)</f>
        <v>0</v>
      </c>
      <c r="I6" s="73"/>
      <c r="J6" s="72">
        <f>SUMPRODUCT(K4:K5,$E$4:$E$5)</f>
        <v>0</v>
      </c>
      <c r="K6" s="73"/>
      <c r="L6" s="72">
        <f>SUMPRODUCT(M4:M5,$E$4:$E$5)</f>
        <v>0</v>
      </c>
      <c r="M6" s="73"/>
      <c r="N6" s="72">
        <f>SUMPRODUCT(O4:O5,$E$4:$E$5)</f>
        <v>0</v>
      </c>
      <c r="O6" s="73"/>
    </row>
    <row r="7" spans="2:15" ht="16.5" thickBot="1" x14ac:dyDescent="0.25">
      <c r="B7" s="78" t="s">
        <v>12</v>
      </c>
      <c r="C7" s="79"/>
      <c r="D7" s="79"/>
      <c r="E7" s="65">
        <v>70</v>
      </c>
      <c r="F7" s="74" t="str">
        <f>IF(F6&gt;=$E$7,"V","X")</f>
        <v>X</v>
      </c>
      <c r="G7" s="75"/>
      <c r="H7" s="74" t="str">
        <f>IF(H6&gt;=$E$7,"V","X")</f>
        <v>X</v>
      </c>
      <c r="I7" s="75"/>
      <c r="J7" s="74" t="str">
        <f>IF(J6&gt;=$E$7,"V","X")</f>
        <v>X</v>
      </c>
      <c r="K7" s="75"/>
      <c r="L7" s="74" t="str">
        <f>IF(L6&gt;=$E$7,"V","X")</f>
        <v>X</v>
      </c>
      <c r="M7" s="75"/>
      <c r="N7" s="74" t="str">
        <f>IF(N6&gt;=$E$7,"V","X")</f>
        <v>X</v>
      </c>
      <c r="O7" s="75"/>
    </row>
  </sheetData>
  <mergeCells count="22">
    <mergeCell ref="B6:D6"/>
    <mergeCell ref="B7:D7"/>
    <mergeCell ref="J6:K6"/>
    <mergeCell ref="J7:K7"/>
    <mergeCell ref="F2:G2"/>
    <mergeCell ref="H2:I2"/>
    <mergeCell ref="B2:B3"/>
    <mergeCell ref="C2:D3"/>
    <mergeCell ref="E2:E3"/>
    <mergeCell ref="C4:D4"/>
    <mergeCell ref="C5:D5"/>
    <mergeCell ref="J2:K2"/>
    <mergeCell ref="L2:M2"/>
    <mergeCell ref="N2:O2"/>
    <mergeCell ref="F6:G6"/>
    <mergeCell ref="F7:G7"/>
    <mergeCell ref="H6:I6"/>
    <mergeCell ref="H7:I7"/>
    <mergeCell ref="L6:M6"/>
    <mergeCell ref="N6:O6"/>
    <mergeCell ref="L7:M7"/>
    <mergeCell ref="N7:O7"/>
  </mergeCells>
  <conditionalFormatting sqref="F7 H7 J7 N7 L7">
    <cfRule type="expression" dxfId="7" priority="7">
      <formula>F$7="X"</formula>
    </cfRule>
    <cfRule type="expression" dxfId="6" priority="8">
      <formula>F$7="V"</formula>
    </cfRule>
  </conditionalFormatting>
  <conditionalFormatting sqref="E7">
    <cfRule type="expression" dxfId="5" priority="1">
      <formula>E$7="X"</formula>
    </cfRule>
    <cfRule type="expression" dxfId="4" priority="2">
      <formula>E$7="V"</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Sheet1!$B$3:$B$4</xm:f>
          </x14:formula1>
          <xm:sqref>E7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H15"/>
  <sheetViews>
    <sheetView rightToLeft="1" tabSelected="1" workbookViewId="0">
      <selection activeCell="F35" sqref="F35"/>
    </sheetView>
  </sheetViews>
  <sheetFormatPr defaultRowHeight="14.25" x14ac:dyDescent="0.2"/>
  <cols>
    <col min="3" max="3" width="15.5" customWidth="1"/>
  </cols>
  <sheetData>
    <row r="1" spans="2:8" ht="15" thickBot="1" x14ac:dyDescent="0.25"/>
    <row r="2" spans="2:8" ht="15" x14ac:dyDescent="0.2">
      <c r="B2" s="5"/>
      <c r="C2" s="64" t="s">
        <v>19</v>
      </c>
      <c r="D2" s="34">
        <v>1</v>
      </c>
      <c r="E2" s="35">
        <v>2</v>
      </c>
      <c r="F2" s="35">
        <v>3</v>
      </c>
      <c r="G2" s="35">
        <v>4</v>
      </c>
      <c r="H2" s="36">
        <v>5</v>
      </c>
    </row>
    <row r="3" spans="2:8" ht="15" x14ac:dyDescent="0.2">
      <c r="B3" s="5"/>
      <c r="C3" s="37" t="s">
        <v>14</v>
      </c>
      <c r="D3" s="57"/>
      <c r="E3" s="58"/>
      <c r="F3" s="58"/>
      <c r="G3" s="58"/>
      <c r="H3" s="59"/>
    </row>
    <row r="4" spans="2:8" ht="15.75" thickBot="1" x14ac:dyDescent="0.25">
      <c r="B4" s="5"/>
      <c r="C4" s="38" t="s">
        <v>15</v>
      </c>
      <c r="D4" s="39">
        <f>IFERROR(MIN($D$3:$H$3)/D3*100,0)</f>
        <v>0</v>
      </c>
      <c r="E4" s="40">
        <f>IFERROR(MIN($D$3:$H$3)/E3*100,0)</f>
        <v>0</v>
      </c>
      <c r="F4" s="40">
        <f>IFERROR(MIN($D$3:$H$3)/F3*100,0)</f>
        <v>0</v>
      </c>
      <c r="G4" s="40">
        <f>IFERROR(MIN($D$3:$H$3)/G3*100,0)</f>
        <v>0</v>
      </c>
      <c r="H4" s="41">
        <f>IFERROR(MIN($D$3:$H$3)/H3*100,0)</f>
        <v>0</v>
      </c>
    </row>
    <row r="5" spans="2:8" x14ac:dyDescent="0.2">
      <c r="B5" s="5"/>
      <c r="C5" s="5"/>
      <c r="D5" s="5"/>
      <c r="E5" s="5"/>
      <c r="F5" s="5"/>
      <c r="G5" s="5"/>
      <c r="H5" s="5"/>
    </row>
    <row r="6" spans="2:8" x14ac:dyDescent="0.2">
      <c r="B6" s="5"/>
      <c r="C6" s="5"/>
      <c r="D6" s="5"/>
      <c r="E6" s="5"/>
      <c r="F6" s="5"/>
      <c r="G6" s="5"/>
      <c r="H6" s="5"/>
    </row>
    <row r="7" spans="2:8" x14ac:dyDescent="0.2">
      <c r="B7" s="5"/>
      <c r="C7" s="5"/>
      <c r="D7" s="5"/>
      <c r="E7" s="5"/>
      <c r="F7" s="5"/>
      <c r="G7" s="5"/>
      <c r="H7" s="5"/>
    </row>
    <row r="8" spans="2:8" x14ac:dyDescent="0.2">
      <c r="B8" s="5"/>
      <c r="C8" s="5"/>
      <c r="D8" s="5"/>
      <c r="E8" s="5"/>
      <c r="F8" s="5"/>
      <c r="G8" s="5"/>
      <c r="H8" s="5"/>
    </row>
    <row r="9" spans="2:8" ht="15" thickBot="1" x14ac:dyDescent="0.25">
      <c r="B9" s="5"/>
      <c r="C9" s="5"/>
      <c r="D9" s="5"/>
      <c r="E9" s="5"/>
      <c r="F9" s="5"/>
      <c r="G9" s="5"/>
      <c r="H9" s="5"/>
    </row>
    <row r="10" spans="2:8" ht="15.75" thickBot="1" x14ac:dyDescent="0.3">
      <c r="B10" s="94" t="s">
        <v>20</v>
      </c>
      <c r="C10" s="95"/>
      <c r="D10" s="96">
        <v>1</v>
      </c>
      <c r="E10" s="88">
        <v>2</v>
      </c>
      <c r="F10" s="88">
        <v>3</v>
      </c>
      <c r="G10" s="88">
        <v>4</v>
      </c>
      <c r="H10" s="90">
        <v>5</v>
      </c>
    </row>
    <row r="11" spans="2:8" ht="15" x14ac:dyDescent="0.25">
      <c r="B11" s="42" t="s">
        <v>8</v>
      </c>
      <c r="C11" s="43" t="s">
        <v>21</v>
      </c>
      <c r="D11" s="97"/>
      <c r="E11" s="89"/>
      <c r="F11" s="89"/>
      <c r="G11" s="89"/>
      <c r="H11" s="91"/>
    </row>
    <row r="12" spans="2:8" x14ac:dyDescent="0.2">
      <c r="B12" s="44">
        <v>0.6</v>
      </c>
      <c r="C12" s="45" t="s">
        <v>16</v>
      </c>
      <c r="D12" s="46">
        <f>איכות!F6</f>
        <v>50</v>
      </c>
      <c r="E12" s="46">
        <f>איכות!G6</f>
        <v>0</v>
      </c>
      <c r="F12" s="46">
        <f>איכות!H6</f>
        <v>0</v>
      </c>
      <c r="G12" s="46">
        <f>איכות!I6</f>
        <v>0</v>
      </c>
      <c r="H12" s="46">
        <f>איכות!J6</f>
        <v>0</v>
      </c>
    </row>
    <row r="13" spans="2:8" x14ac:dyDescent="0.2">
      <c r="B13" s="44">
        <v>0.4</v>
      </c>
      <c r="C13" s="45" t="s">
        <v>17</v>
      </c>
      <c r="D13" s="46">
        <f>D4</f>
        <v>0</v>
      </c>
      <c r="E13" s="47">
        <f>E4</f>
        <v>0</v>
      </c>
      <c r="F13" s="47">
        <f>F4</f>
        <v>0</v>
      </c>
      <c r="G13" s="47">
        <f>G4</f>
        <v>0</v>
      </c>
      <c r="H13" s="48">
        <f>H4</f>
        <v>0</v>
      </c>
    </row>
    <row r="14" spans="2:8" ht="15" x14ac:dyDescent="0.2">
      <c r="B14" s="49">
        <f>SUM(B12:B13)</f>
        <v>1</v>
      </c>
      <c r="C14" s="50" t="s">
        <v>18</v>
      </c>
      <c r="D14" s="51">
        <f>SUMPRODUCT($B12:$B13,D12:D13)</f>
        <v>30</v>
      </c>
      <c r="E14" s="52">
        <f>SUMPRODUCT($B12:$B13,E12:E13)</f>
        <v>0</v>
      </c>
      <c r="F14" s="52">
        <f>SUMPRODUCT($B12:$B13,F12:F13)</f>
        <v>0</v>
      </c>
      <c r="G14" s="52">
        <f>SUMPRODUCT($B12:$B13,G12:G13)</f>
        <v>0</v>
      </c>
      <c r="H14" s="53">
        <f>SUMPRODUCT($B12:$B13,H12:H13)</f>
        <v>0</v>
      </c>
    </row>
    <row r="15" spans="2:8" ht="15.75" thickBot="1" x14ac:dyDescent="0.25">
      <c r="B15" s="92" t="s">
        <v>22</v>
      </c>
      <c r="C15" s="93"/>
      <c r="D15" s="54">
        <f>RANK(D14,$D$14:$H$14,0)</f>
        <v>1</v>
      </c>
      <c r="E15" s="55">
        <f>RANK(E14,$D$14:$H$14,0)</f>
        <v>2</v>
      </c>
      <c r="F15" s="55">
        <f>RANK(F14,$D$14:$H$14,0)</f>
        <v>2</v>
      </c>
      <c r="G15" s="55">
        <f>RANK(G14,$D$14:$H$14,0)</f>
        <v>2</v>
      </c>
      <c r="H15" s="56">
        <f>RANK(H14,$D$14:$H$14,0)</f>
        <v>2</v>
      </c>
    </row>
  </sheetData>
  <mergeCells count="7">
    <mergeCell ref="G10:G11"/>
    <mergeCell ref="H10:H11"/>
    <mergeCell ref="B15:C15"/>
    <mergeCell ref="B10:C10"/>
    <mergeCell ref="D10:D11"/>
    <mergeCell ref="E10:E11"/>
    <mergeCell ref="F10:F1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3:B4"/>
  <sheetViews>
    <sheetView rightToLeft="1" workbookViewId="0">
      <selection activeCell="B5" sqref="B5"/>
    </sheetView>
  </sheetViews>
  <sheetFormatPr defaultRowHeight="14.25" x14ac:dyDescent="0.2"/>
  <sheetData>
    <row r="3" spans="2:2" x14ac:dyDescent="0.2">
      <c r="B3">
        <v>60</v>
      </c>
    </row>
    <row r="4" spans="2:2" x14ac:dyDescent="0.2">
      <c r="B4">
        <v>70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860C328-6C8E-4532-82B6-B1EE2853E2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D714F3DC-1952-48CF-98CA-E61118EA23BA}">
  <ds:schemaRefs>
    <ds:schemaRef ds:uri="http://schemas.microsoft.com/sharepoint/v3/contenttype/forms"/>
  </ds:schemaRefs>
</ds:datastoreItem>
</file>

<file path=customXml/itemProps3.xml><?xml version="1.0" encoding="utf-8"?>
<ds:datastoreItem xmlns:ds="http://schemas.openxmlformats.org/officeDocument/2006/customXml" ds:itemID="{878BEDCC-D26E-45D2-90D8-312B13654418}">
  <ds:schemaRefs>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http://purl.org/dc/elements/1.1/"/>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4</vt:i4>
      </vt:variant>
      <vt:variant>
        <vt:lpstr>טווחים בעלי שם</vt:lpstr>
      </vt:variant>
      <vt:variant>
        <vt:i4>9</vt:i4>
      </vt:variant>
    </vt:vector>
  </HeadingPairs>
  <TitlesOfParts>
    <vt:vector size="13" baseType="lpstr">
      <vt:lpstr>תנאי-סף</vt:lpstr>
      <vt:lpstr>איכות</vt:lpstr>
      <vt:lpstr>מחיר וסיכום</vt:lpstr>
      <vt:lpstr>Sheet1</vt:lpstr>
      <vt:lpstr>'תנאי-סף'!_Ref179538436</vt:lpstr>
      <vt:lpstr>'תנאי-סף'!_Ref263083897</vt:lpstr>
      <vt:lpstr>'תנאי-סף'!_Ref274737718</vt:lpstr>
      <vt:lpstr>'תנאי-סף'!_Ref295727242</vt:lpstr>
      <vt:lpstr>'תנאי-סף'!_Ref299441922</vt:lpstr>
      <vt:lpstr>'תנאי-סף'!_Ref304923103</vt:lpstr>
      <vt:lpstr>'תנאי-סף'!_Ref329872137</vt:lpstr>
      <vt:lpstr>'תנאי-סף'!_Ref519780018</vt:lpstr>
      <vt:lpstr>'תנאי-סף'!WPrint_Area_W</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Stav Chen</cp:lastModifiedBy>
  <dcterms:created xsi:type="dcterms:W3CDTF">2012-09-13T08:40:43Z</dcterms:created>
  <dcterms:modified xsi:type="dcterms:W3CDTF">2024-06-17T09:03:00Z</dcterms:modified>
</cp:coreProperties>
</file>